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400" activeTab="1"/>
  </bookViews>
  <sheets>
    <sheet name="Inf" sheetId="4" r:id="rId1"/>
    <sheet name="Bảng tính" sheetId="3" r:id="rId2"/>
  </sheets>
  <calcPr calcId="162913"/>
  <extLst>
    <ext uri="GoogleSheetsCustomDataVersion1">
      <go:sheetsCustomData xmlns:go="http://customooxmlschemas.google.com/" r:id="rId7" roundtripDataSignature="AMtx7mi3af1g/jcpBTp3VoA3A/N+31flCg=="/>
    </ext>
  </extLst>
</workbook>
</file>

<file path=xl/calcChain.xml><?xml version="1.0" encoding="utf-8"?>
<calcChain xmlns="http://schemas.openxmlformats.org/spreadsheetml/2006/main">
  <c r="D21" i="3" l="1"/>
  <c r="D19" i="3"/>
  <c r="D20" i="3"/>
  <c r="D17" i="3"/>
  <c r="J11" i="3"/>
  <c r="I11" i="3"/>
  <c r="H11" i="3"/>
  <c r="G11" i="3"/>
  <c r="F11" i="3"/>
  <c r="D16" i="3" s="1"/>
  <c r="E11" i="3"/>
  <c r="D15" i="3" s="1"/>
  <c r="D11" i="3"/>
  <c r="D14" i="3" s="1"/>
  <c r="D18" i="3" l="1"/>
  <c r="D23" i="3" s="1"/>
  <c r="D22" i="3"/>
</calcChain>
</file>

<file path=xl/sharedStrings.xml><?xml version="1.0" encoding="utf-8"?>
<sst xmlns="http://schemas.openxmlformats.org/spreadsheetml/2006/main" count="72" uniqueCount="71">
  <si>
    <t>BẢNG THỐNG KÊ QUYẾT TOÁN THUẾ TNCN</t>
  </si>
  <si>
    <t>STT</t>
  </si>
  <si>
    <t>MST</t>
  </si>
  <si>
    <t>Tên DN</t>
  </si>
  <si>
    <t>TNCT</t>
  </si>
  <si>
    <t xml:space="preserve">Giảm trừ </t>
  </si>
  <si>
    <t>NPT</t>
  </si>
  <si>
    <t>Từ thiện</t>
  </si>
  <si>
    <t>Bảo hiểm</t>
  </si>
  <si>
    <t xml:space="preserve">Hưu trí </t>
  </si>
  <si>
    <t>Số thuế đã KT</t>
  </si>
  <si>
    <t>Tổng</t>
  </si>
  <si>
    <t>tháng 1,2/2022</t>
  </si>
  <si>
    <t>tháng 1</t>
  </si>
  <si>
    <t>tháng 6</t>
  </si>
  <si>
    <t>Tính số thuế TNCN phải nộp</t>
  </si>
  <si>
    <t>Biểu thuế luỹ tiến từng phần</t>
  </si>
  <si>
    <t>Bậc thuế</t>
  </si>
  <si>
    <t>Phần thu tính 
thuế/năm( trđ)</t>
  </si>
  <si>
    <t>Phần thu tính 
thuế/tháng (trđ)</t>
  </si>
  <si>
    <t>Thuế suất(%)</t>
  </si>
  <si>
    <t>Tính số thuế phải nộp</t>
  </si>
  <si>
    <t>Cách 1</t>
  </si>
  <si>
    <t>Cách 2</t>
  </si>
  <si>
    <t>Đến 60</t>
  </si>
  <si>
    <t>Đến 5</t>
  </si>
  <si>
    <t>0 trđ+ 5% TNTT</t>
  </si>
  <si>
    <t>5% TNTT</t>
  </si>
  <si>
    <t>Trên 60 đến 120</t>
  </si>
  <si>
    <t>Trên 5 đến 10</t>
  </si>
  <si>
    <t>0.25 trđ + 10% TNTT trên 5 trđ</t>
  </si>
  <si>
    <t>10% TNTT-0.25trđ</t>
  </si>
  <si>
    <t>Thu nhập tính thuế (cả năm)</t>
  </si>
  <si>
    <t>Trên 120 đến 216</t>
  </si>
  <si>
    <t>Trên 10 đến 18</t>
  </si>
  <si>
    <t>0.75 trđ + 15% TNTT trên 10 trđ</t>
  </si>
  <si>
    <t>15% TNTT-0.75trđ</t>
  </si>
  <si>
    <t>Thu nhập tính thuế (TB tháng)</t>
  </si>
  <si>
    <t>Trên 216 đến 384</t>
  </si>
  <si>
    <t>Trên 18 đến 32</t>
  </si>
  <si>
    <t>1.95 trđ + 20% TNTT trên 18 trđ</t>
  </si>
  <si>
    <t>20% TNTT- 1.65trđ</t>
  </si>
  <si>
    <t>Thuế TNCN phải nộp (TB Tháng)</t>
  </si>
  <si>
    <t>Trên 384 đến 624</t>
  </si>
  <si>
    <t>Trên 32 đến 52</t>
  </si>
  <si>
    <t>4.75 trđ+ 25% TNTT trên 32 trđ</t>
  </si>
  <si>
    <t>25% TNTT- 3.25trđ</t>
  </si>
  <si>
    <t>Thuế TNCN phải nộp theo năm</t>
  </si>
  <si>
    <t>Trên 624 đến 960</t>
  </si>
  <si>
    <t>Trên 52 đến 80</t>
  </si>
  <si>
    <t>9.75 trđ+ 30% TNTT trên 52 trđ</t>
  </si>
  <si>
    <t>30% TNTT- 5.85 trđ</t>
  </si>
  <si>
    <t>Thuế TNCN đã khấu trừ trong năm</t>
  </si>
  <si>
    <t>Trên 960</t>
  </si>
  <si>
    <t>Trên 80</t>
  </si>
  <si>
    <t>18.15 trđ+ 35% trên 80 trđ</t>
  </si>
  <si>
    <t>35 % TNTT- 9.85 rđ</t>
  </si>
  <si>
    <t>Thuế TNCN phải nộp thêm</t>
  </si>
  <si>
    <t>Tên cá nhân</t>
  </si>
  <si>
    <t>Mã số thuế</t>
  </si>
  <si>
    <t>Công ty X</t>
  </si>
  <si>
    <t>Công ty Y</t>
  </si>
  <si>
    <t>Thời gian làm việc</t>
  </si>
  <si>
    <t>Thời gian đăng ký người giảm trừ</t>
  </si>
  <si>
    <t>Bản thân</t>
  </si>
  <si>
    <t>Thu nhập chịu thuế</t>
  </si>
  <si>
    <t>Giảm trừ bản thân 12 tháng *11 triệu</t>
  </si>
  <si>
    <t>Giảm trừ người Phụ thuộc</t>
  </si>
  <si>
    <t>Note:</t>
  </si>
  <si>
    <t>Kiểm tra có bị thiếu thu nhập của khách hàng không?</t>
  </si>
  <si>
    <t>Kiểm tra xem có bị tính trùng người phụ thuộc hay không? Khi quyết toán căn cứ theo đúng thời gian đã đăng ký giảm trừ người phụ thuộc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</si>
</sst>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&quot;tháng &quot;m\-d"/>
    <numFmt numFmtId="166" formatCode="#,##0.00;[Red]#,##0.00"/>
  </numFmts>
  <fonts count="8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rgb="FF000000"/>
      <name val="Times New Roman"/>
    </font>
    <font>
      <b/>
      <sz val="11"/>
      <color rgb="FFFF0000"/>
      <name val="Times New Roman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4" fontId="3" fillId="2" borderId="2" xfId="0" applyNumberFormat="1" applyFont="1" applyFill="1" applyBorder="1" applyAlignment="1">
      <alignment horizontal="center"/>
    </xf>
    <xf numFmtId="0" fontId="3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164" fontId="1" fillId="3" borderId="6" xfId="0" applyNumberFormat="1" applyFont="1" applyFill="1" applyBorder="1" applyAlignment="1"/>
    <xf numFmtId="164" fontId="3" fillId="4" borderId="6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/>
    <xf numFmtId="164" fontId="1" fillId="0" borderId="6" xfId="0" applyNumberFormat="1" applyFont="1" applyBorder="1" applyAlignment="1">
      <alignment horizontal="center"/>
    </xf>
    <xf numFmtId="0" fontId="1" fillId="5" borderId="6" xfId="0" applyFont="1" applyFill="1" applyBorder="1" applyAlignment="1"/>
    <xf numFmtId="164" fontId="1" fillId="5" borderId="6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/>
    <xf numFmtId="0" fontId="1" fillId="3" borderId="6" xfId="0" applyFont="1" applyFill="1" applyBorder="1" applyAlignment="1"/>
    <xf numFmtId="166" fontId="1" fillId="0" borderId="0" xfId="0" applyNumberFormat="1" applyFont="1" applyAlignment="1"/>
    <xf numFmtId="0" fontId="1" fillId="0" borderId="6" xfId="0" applyFont="1" applyBorder="1" applyAlignment="1"/>
    <xf numFmtId="164" fontId="4" fillId="6" borderId="6" xfId="0" applyNumberFormat="1" applyFont="1" applyFill="1" applyBorder="1" applyAlignment="1"/>
    <xf numFmtId="164" fontId="5" fillId="6" borderId="6" xfId="0" applyNumberFormat="1" applyFont="1" applyFill="1" applyBorder="1" applyAlignment="1"/>
    <xf numFmtId="0" fontId="1" fillId="0" borderId="0" xfId="0" applyFont="1" applyAlignment="1"/>
    <xf numFmtId="164" fontId="3" fillId="0" borderId="7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4" xfId="0" applyNumberFormat="1" applyFont="1" applyBorder="1" applyAlignment="1"/>
    <xf numFmtId="164" fontId="3" fillId="0" borderId="15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/>
    <xf numFmtId="165" fontId="1" fillId="0" borderId="8" xfId="0" applyNumberFormat="1" applyFont="1" applyBorder="1" applyAlignment="1">
      <alignment horizontal="left"/>
    </xf>
    <xf numFmtId="0" fontId="3" fillId="0" borderId="8" xfId="0" applyFont="1" applyBorder="1" applyAlignment="1"/>
    <xf numFmtId="3" fontId="6" fillId="0" borderId="0" xfId="0" applyNumberFormat="1" applyFont="1" applyAlignment="1"/>
    <xf numFmtId="0" fontId="7" fillId="0" borderId="0" xfId="0" applyFont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64" fontId="3" fillId="2" borderId="13" xfId="0" applyNumberFormat="1" applyFont="1" applyFill="1" applyBorder="1" applyAlignment="1">
      <alignment horizontal="center"/>
    </xf>
    <xf numFmtId="0" fontId="2" fillId="0" borderId="12" xfId="0" applyFont="1" applyBorder="1"/>
    <xf numFmtId="0" fontId="3" fillId="0" borderId="3" xfId="0" applyFont="1" applyBorder="1" applyAlignment="1">
      <alignment horizontal="center"/>
    </xf>
    <xf numFmtId="0" fontId="2" fillId="0" borderId="16" xfId="0" applyFont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 wrapText="1"/>
    </xf>
    <xf numFmtId="164" fontId="3" fillId="4" borderId="2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B10" sqref="B10"/>
    </sheetView>
  </sheetViews>
  <sheetFormatPr defaultRowHeight="15"/>
  <cols>
    <col min="1" max="1" width="18.140625" customWidth="1"/>
  </cols>
  <sheetData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activeCell="F9" sqref="F9"/>
    </sheetView>
  </sheetViews>
  <sheetFormatPr defaultColWidth="14.42578125" defaultRowHeight="15" customHeight="1"/>
  <cols>
    <col min="1" max="1" width="9.140625" customWidth="1"/>
    <col min="2" max="2" width="18.28515625" customWidth="1"/>
    <col min="3" max="3" width="36.5703125" customWidth="1"/>
    <col min="4" max="4" width="19.85546875" customWidth="1"/>
    <col min="5" max="5" width="14" customWidth="1"/>
    <col min="6" max="6" width="14.85546875" customWidth="1"/>
    <col min="7" max="7" width="17.140625" customWidth="1"/>
    <col min="8" max="8" width="15.5703125" customWidth="1"/>
    <col min="9" max="9" width="14.42578125" customWidth="1"/>
    <col min="10" max="10" width="31.7109375" customWidth="1"/>
    <col min="11" max="11" width="21" customWidth="1"/>
    <col min="12" max="12" width="20.5703125" customWidth="1"/>
    <col min="13" max="26" width="8" customWidth="1"/>
  </cols>
  <sheetData>
    <row r="1" spans="1:26">
      <c r="A1" s="1"/>
      <c r="B1" s="1"/>
      <c r="C1" s="1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6" t="s">
        <v>1</v>
      </c>
      <c r="B3" s="36" t="s">
        <v>2</v>
      </c>
      <c r="C3" s="36" t="s">
        <v>3</v>
      </c>
      <c r="D3" s="39" t="s">
        <v>4</v>
      </c>
      <c r="E3" s="40" t="s">
        <v>5</v>
      </c>
      <c r="F3" s="41"/>
      <c r="G3" s="41"/>
      <c r="H3" s="41"/>
      <c r="I3" s="42"/>
      <c r="J3" s="43" t="s">
        <v>10</v>
      </c>
      <c r="K3" s="33" t="s">
        <v>62</v>
      </c>
      <c r="L3" s="33" t="s">
        <v>63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37"/>
      <c r="B4" s="38"/>
      <c r="C4" s="38"/>
      <c r="D4" s="38"/>
      <c r="E4" s="3" t="s">
        <v>6</v>
      </c>
      <c r="F4" s="3" t="s">
        <v>64</v>
      </c>
      <c r="G4" s="3" t="s">
        <v>7</v>
      </c>
      <c r="H4" s="3" t="s">
        <v>8</v>
      </c>
      <c r="I4" s="3" t="s">
        <v>9</v>
      </c>
      <c r="J4" s="44"/>
      <c r="K4" s="33"/>
      <c r="L4" s="3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5.25" customHeight="1">
      <c r="A5" s="30">
        <v>1</v>
      </c>
      <c r="B5" s="25"/>
      <c r="C5" s="25" t="s">
        <v>60</v>
      </c>
      <c r="D5" s="21">
        <v>17140000</v>
      </c>
      <c r="E5" s="21"/>
      <c r="F5" s="21"/>
      <c r="G5" s="21">
        <v>0</v>
      </c>
      <c r="H5" s="21">
        <v>1050000</v>
      </c>
      <c r="I5" s="21">
        <v>0</v>
      </c>
      <c r="J5" s="22"/>
      <c r="K5" s="24" t="s">
        <v>12</v>
      </c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.25" customHeight="1">
      <c r="A6" s="31">
        <v>2</v>
      </c>
      <c r="B6" s="25"/>
      <c r="C6" s="25" t="s">
        <v>61</v>
      </c>
      <c r="D6" s="21">
        <v>204699170</v>
      </c>
      <c r="E6" s="21"/>
      <c r="F6" s="21">
        <v>132000000</v>
      </c>
      <c r="G6" s="21">
        <v>0</v>
      </c>
      <c r="H6" s="21">
        <v>19320000</v>
      </c>
      <c r="I6" s="21"/>
      <c r="J6" s="22">
        <v>9111414</v>
      </c>
      <c r="K6" s="26">
        <v>45058</v>
      </c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31">
        <v>3</v>
      </c>
      <c r="B7" s="25"/>
      <c r="C7" s="25"/>
      <c r="D7" s="21">
        <v>32873718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8">
        <v>844385</v>
      </c>
      <c r="K7" s="26">
        <v>44938</v>
      </c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25" customHeight="1">
      <c r="A8" s="31">
        <v>4</v>
      </c>
      <c r="B8" s="25"/>
      <c r="C8" s="32"/>
      <c r="D8" s="21">
        <v>486570000</v>
      </c>
      <c r="E8" s="21"/>
      <c r="F8" s="21">
        <v>0</v>
      </c>
      <c r="G8" s="21">
        <v>0</v>
      </c>
      <c r="H8" s="21"/>
      <c r="I8" s="21"/>
      <c r="J8" s="22">
        <v>48657000</v>
      </c>
      <c r="K8" s="26">
        <v>44938</v>
      </c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5.25" customHeight="1">
      <c r="A9" s="31">
        <v>5</v>
      </c>
      <c r="B9" s="25"/>
      <c r="C9" s="32"/>
      <c r="D9" s="21">
        <v>196087500</v>
      </c>
      <c r="E9" s="21"/>
      <c r="F9" s="21">
        <v>0</v>
      </c>
      <c r="G9" s="21">
        <v>0</v>
      </c>
      <c r="H9" s="21"/>
      <c r="I9" s="21"/>
      <c r="J9" s="22">
        <v>19608750</v>
      </c>
      <c r="K9" s="24" t="s">
        <v>13</v>
      </c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5.25" customHeight="1">
      <c r="A10" s="31">
        <v>6</v>
      </c>
      <c r="B10" s="25"/>
      <c r="C10" s="32"/>
      <c r="D10" s="21">
        <v>120382500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2">
        <v>12038250</v>
      </c>
      <c r="K10" s="24" t="s">
        <v>14</v>
      </c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5.25" customHeight="1">
      <c r="A11" s="45" t="s">
        <v>11</v>
      </c>
      <c r="B11" s="35"/>
      <c r="C11" s="46"/>
      <c r="D11" s="20">
        <f t="shared" ref="D11:J11" si="0">+SUM(D5:D10)</f>
        <v>1057752888</v>
      </c>
      <c r="E11" s="20">
        <f t="shared" si="0"/>
        <v>0</v>
      </c>
      <c r="F11" s="20">
        <f t="shared" si="0"/>
        <v>132000000</v>
      </c>
      <c r="G11" s="20">
        <f t="shared" si="0"/>
        <v>0</v>
      </c>
      <c r="H11" s="20">
        <f t="shared" si="0"/>
        <v>20370000</v>
      </c>
      <c r="I11" s="20">
        <f t="shared" si="0"/>
        <v>0</v>
      </c>
      <c r="J11" s="23">
        <f t="shared" si="0"/>
        <v>90259799</v>
      </c>
      <c r="K11" s="27"/>
      <c r="L11" s="2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"/>
      <c r="B12" s="1"/>
      <c r="C12" s="1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.75" customHeight="1">
      <c r="A13" s="1"/>
      <c r="B13" s="45" t="s">
        <v>15</v>
      </c>
      <c r="C13" s="41"/>
      <c r="D13" s="42"/>
      <c r="E13" s="2"/>
      <c r="F13" s="34" t="s">
        <v>16</v>
      </c>
      <c r="G13" s="35"/>
      <c r="H13" s="35"/>
      <c r="I13" s="35"/>
      <c r="J13" s="35"/>
      <c r="K13" s="3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"/>
      <c r="B14" s="5">
        <v>1</v>
      </c>
      <c r="C14" s="6" t="s">
        <v>65</v>
      </c>
      <c r="D14" s="7">
        <f>+D11</f>
        <v>1057752888</v>
      </c>
      <c r="E14" s="2"/>
      <c r="F14" s="47" t="s">
        <v>17</v>
      </c>
      <c r="G14" s="48" t="s">
        <v>18</v>
      </c>
      <c r="H14" s="49" t="s">
        <v>19</v>
      </c>
      <c r="I14" s="50" t="s">
        <v>20</v>
      </c>
      <c r="J14" s="51" t="s">
        <v>21</v>
      </c>
      <c r="K14" s="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"/>
      <c r="B15" s="5">
        <v>2</v>
      </c>
      <c r="C15" s="6" t="s">
        <v>67</v>
      </c>
      <c r="D15" s="7">
        <f>+E11</f>
        <v>0</v>
      </c>
      <c r="E15" s="2"/>
      <c r="F15" s="37"/>
      <c r="G15" s="37"/>
      <c r="H15" s="37"/>
      <c r="I15" s="37"/>
      <c r="J15" s="8" t="s">
        <v>22</v>
      </c>
      <c r="K15" s="8" t="s">
        <v>23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1"/>
      <c r="B16" s="5">
        <v>3</v>
      </c>
      <c r="C16" s="6" t="s">
        <v>66</v>
      </c>
      <c r="D16" s="7">
        <f>+F11</f>
        <v>132000000</v>
      </c>
      <c r="E16" s="2"/>
      <c r="F16" s="5">
        <v>1</v>
      </c>
      <c r="G16" s="6" t="s">
        <v>24</v>
      </c>
      <c r="H16" s="9" t="s">
        <v>25</v>
      </c>
      <c r="I16" s="10">
        <v>5</v>
      </c>
      <c r="J16" s="9" t="s">
        <v>26</v>
      </c>
      <c r="K16" s="9" t="s">
        <v>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1"/>
      <c r="B17" s="5">
        <v>4</v>
      </c>
      <c r="C17" s="6" t="s">
        <v>8</v>
      </c>
      <c r="D17" s="7">
        <f>+H11</f>
        <v>20370000</v>
      </c>
      <c r="E17" s="2"/>
      <c r="F17" s="5">
        <v>2</v>
      </c>
      <c r="G17" s="11" t="s">
        <v>28</v>
      </c>
      <c r="H17" s="11" t="s">
        <v>29</v>
      </c>
      <c r="I17" s="12">
        <v>10</v>
      </c>
      <c r="J17" s="13" t="s">
        <v>30</v>
      </c>
      <c r="K17" s="13" t="s">
        <v>31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1"/>
      <c r="B18" s="5">
        <v>5</v>
      </c>
      <c r="C18" s="14" t="s">
        <v>32</v>
      </c>
      <c r="D18" s="7">
        <f>+D14-D15-D16-D17</f>
        <v>905382888</v>
      </c>
      <c r="E18" s="2"/>
      <c r="F18" s="5">
        <v>3</v>
      </c>
      <c r="G18" s="6" t="s">
        <v>33</v>
      </c>
      <c r="H18" s="6" t="s">
        <v>34</v>
      </c>
      <c r="I18" s="10">
        <v>15</v>
      </c>
      <c r="J18" s="9" t="s">
        <v>35</v>
      </c>
      <c r="K18" s="9" t="s">
        <v>36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1"/>
      <c r="B19" s="5">
        <v>6</v>
      </c>
      <c r="C19" s="6" t="s">
        <v>37</v>
      </c>
      <c r="D19" s="9">
        <f>+D18/12</f>
        <v>75448574</v>
      </c>
      <c r="E19" s="15"/>
      <c r="F19" s="5">
        <v>4</v>
      </c>
      <c r="G19" s="6" t="s">
        <v>38</v>
      </c>
      <c r="H19" s="6" t="s">
        <v>39</v>
      </c>
      <c r="I19" s="10">
        <v>20</v>
      </c>
      <c r="J19" s="9" t="s">
        <v>40</v>
      </c>
      <c r="K19" s="9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"/>
      <c r="B20" s="5">
        <v>7</v>
      </c>
      <c r="C20" s="6" t="s">
        <v>42</v>
      </c>
      <c r="D20" s="9">
        <f>IF(D19&lt;=0,0,IF(AND(0&lt;D19,D19&lt;5000000),D19*5%,IF(AND(5000000&lt;D19,D19&lt;=10000000),D19*10%-250000,IF(AND(10000000&lt;D19,D19&lt;=18000000),D19*15%-750000,IF(AND(18000000&lt;D19,D19&lt;=32000000),D19*20%-1650000,IF(AND(32000000&lt;D19,D19&lt;=52000000),D19*25%-3250000,IF(AND(52000000&lt;D19,D19&lt;=80000000),D19*30%-5850000,D19*35%-9850000)))))))</f>
        <v>16784572.199999999</v>
      </c>
      <c r="E20" s="15"/>
      <c r="F20" s="5">
        <v>5</v>
      </c>
      <c r="G20" s="6" t="s">
        <v>43</v>
      </c>
      <c r="H20" s="6" t="s">
        <v>44</v>
      </c>
      <c r="I20" s="10">
        <v>25</v>
      </c>
      <c r="J20" s="9" t="s">
        <v>45</v>
      </c>
      <c r="K20" s="9" t="s">
        <v>46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1"/>
      <c r="B21" s="5">
        <v>8</v>
      </c>
      <c r="C21" s="6" t="s">
        <v>47</v>
      </c>
      <c r="D21" s="9">
        <f>D20*12</f>
        <v>201414866.39999998</v>
      </c>
      <c r="E21" s="2"/>
      <c r="F21" s="5">
        <v>6</v>
      </c>
      <c r="G21" s="6" t="s">
        <v>48</v>
      </c>
      <c r="H21" s="6" t="s">
        <v>49</v>
      </c>
      <c r="I21" s="10">
        <v>30</v>
      </c>
      <c r="J21" s="9" t="s">
        <v>50</v>
      </c>
      <c r="K21" s="9" t="s">
        <v>51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1"/>
      <c r="B22" s="5">
        <v>9</v>
      </c>
      <c r="C22" s="16" t="s">
        <v>52</v>
      </c>
      <c r="D22" s="17">
        <f>J11</f>
        <v>90259799</v>
      </c>
      <c r="E22" s="2"/>
      <c r="F22" s="5">
        <v>7</v>
      </c>
      <c r="G22" s="6" t="s">
        <v>53</v>
      </c>
      <c r="H22" s="6" t="s">
        <v>54</v>
      </c>
      <c r="I22" s="10">
        <v>35</v>
      </c>
      <c r="J22" s="9" t="s">
        <v>55</v>
      </c>
      <c r="K22" s="9" t="s">
        <v>56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1"/>
      <c r="B23" s="5">
        <v>10</v>
      </c>
      <c r="C23" s="16" t="s">
        <v>57</v>
      </c>
      <c r="D23" s="18">
        <f>+J11-D21</f>
        <v>-111155067.39999998</v>
      </c>
      <c r="E23" s="2"/>
      <c r="F23" s="5"/>
      <c r="G23" s="6"/>
      <c r="H23" s="6"/>
      <c r="I23" s="10"/>
      <c r="J23" s="9"/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6.75" customHeight="1">
      <c r="A24" s="1"/>
      <c r="B24" s="1"/>
      <c r="C24" s="19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9" t="s">
        <v>68</v>
      </c>
      <c r="C25" s="29" t="s">
        <v>69</v>
      </c>
      <c r="D25" s="1"/>
      <c r="E25" s="1"/>
      <c r="F25" s="1"/>
      <c r="G25" s="1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29" t="s">
        <v>70</v>
      </c>
      <c r="D26" s="1"/>
      <c r="E26" s="1"/>
      <c r="F26" s="1"/>
      <c r="G26" s="1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2"/>
      <c r="E35" s="2"/>
      <c r="F35" s="2"/>
      <c r="G35" s="2"/>
      <c r="H35" s="2"/>
      <c r="I35" s="2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2"/>
      <c r="E36" s="2"/>
      <c r="F36" s="2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2"/>
      <c r="E37" s="2"/>
      <c r="F37" s="2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2"/>
      <c r="E38" s="2"/>
      <c r="F38" s="2"/>
      <c r="G38" s="2"/>
      <c r="H38" s="2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2"/>
      <c r="E39" s="2"/>
      <c r="F39" s="2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2"/>
      <c r="E40" s="2"/>
      <c r="F40" s="2"/>
      <c r="G40" s="2"/>
      <c r="H40" s="2"/>
      <c r="I40" s="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2"/>
      <c r="E41" s="2"/>
      <c r="F41" s="2"/>
      <c r="G41" s="2"/>
      <c r="H41" s="2"/>
      <c r="I41" s="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2"/>
      <c r="E42" s="2"/>
      <c r="F42" s="2"/>
      <c r="G42" s="2"/>
      <c r="H42" s="2"/>
      <c r="I42" s="2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2"/>
      <c r="E43" s="2"/>
      <c r="F43" s="2"/>
      <c r="G43" s="2"/>
      <c r="H43" s="2"/>
      <c r="I43" s="2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2"/>
      <c r="E44" s="2"/>
      <c r="F44" s="2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2"/>
      <c r="E45" s="2"/>
      <c r="F45" s="2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2"/>
      <c r="E46" s="2"/>
      <c r="F46" s="2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2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2"/>
      <c r="E48" s="2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2"/>
      <c r="E49" s="2"/>
      <c r="F49" s="2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2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2"/>
      <c r="E52" s="2"/>
      <c r="F52" s="2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2"/>
      <c r="E1001" s="2"/>
      <c r="F1001" s="2"/>
      <c r="G1001" s="2"/>
      <c r="H1001" s="2"/>
      <c r="I1001" s="2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2"/>
      <c r="E1002" s="2"/>
      <c r="F1002" s="2"/>
      <c r="G1002" s="2"/>
      <c r="H1002" s="2"/>
      <c r="I1002" s="2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2"/>
      <c r="E1003" s="2"/>
      <c r="F1003" s="2"/>
      <c r="G1003" s="2"/>
      <c r="H1003" s="2"/>
      <c r="I1003" s="2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7">
    <mergeCell ref="A11:C11"/>
    <mergeCell ref="B13:D13"/>
    <mergeCell ref="F13:K13"/>
    <mergeCell ref="F14:F15"/>
    <mergeCell ref="G14:G15"/>
    <mergeCell ref="H14:H15"/>
    <mergeCell ref="I14:I15"/>
    <mergeCell ref="J14:K14"/>
    <mergeCell ref="K3:K4"/>
    <mergeCell ref="L3:L4"/>
    <mergeCell ref="A2:J2"/>
    <mergeCell ref="A3:A4"/>
    <mergeCell ref="B3:B4"/>
    <mergeCell ref="C3:C4"/>
    <mergeCell ref="D3:D4"/>
    <mergeCell ref="E3:I3"/>
    <mergeCell ref="J3:J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</vt:lpstr>
      <vt:lpstr>Bảng tính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HaiAnh</dc:creator>
  <cp:lastModifiedBy>Admin</cp:lastModifiedBy>
  <dcterms:created xsi:type="dcterms:W3CDTF">2023-04-11T21:29:29Z</dcterms:created>
  <dcterms:modified xsi:type="dcterms:W3CDTF">2023-12-08T08:33:17Z</dcterms:modified>
</cp:coreProperties>
</file>